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75aedc918044183/01_BLOG/Downloadbale Resourse/"/>
    </mc:Choice>
  </mc:AlternateContent>
  <xr:revisionPtr revIDLastSave="0" documentId="8_{38E32E5B-364B-405D-A4AA-F8FE10F38B0B}" xr6:coauthVersionLast="47" xr6:coauthVersionMax="47" xr10:uidLastSave="{00000000-0000-0000-0000-000000000000}"/>
  <bookViews>
    <workbookView xWindow="-120" yWindow="-120" windowWidth="38640" windowHeight="21120" xr2:uid="{D39C59FE-5766-4E80-8371-918C569FF83A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Q6" i="1"/>
  <c r="O22" i="1"/>
  <c r="Q32" i="1"/>
  <c r="Q31" i="1"/>
  <c r="O47" i="1"/>
  <c r="P31" i="1"/>
  <c r="P32" i="1" s="1"/>
  <c r="P7" i="1"/>
  <c r="Q7" i="1" s="1"/>
  <c r="P6" i="1"/>
  <c r="C24" i="1"/>
  <c r="P8" i="1" l="1"/>
  <c r="Q8" i="1" s="1"/>
  <c r="P33" i="1"/>
  <c r="Q33" i="1" s="1"/>
  <c r="P9" i="1" l="1"/>
  <c r="Q9" i="1" s="1"/>
  <c r="P34" i="1"/>
  <c r="Q34" i="1" s="1"/>
  <c r="P10" i="1" l="1"/>
  <c r="Q10" i="1" s="1"/>
  <c r="P35" i="1"/>
  <c r="Q35" i="1" s="1"/>
  <c r="P11" i="1" l="1"/>
  <c r="Q11" i="1" s="1"/>
  <c r="P36" i="1"/>
  <c r="Q36" i="1" s="1"/>
  <c r="P12" i="1" l="1"/>
  <c r="Q12" i="1" s="1"/>
  <c r="P37" i="1"/>
  <c r="Q37" i="1" s="1"/>
  <c r="P13" i="1" l="1"/>
  <c r="Q13" i="1" s="1"/>
  <c r="P38" i="1"/>
  <c r="Q38" i="1" s="1"/>
  <c r="P14" i="1" l="1"/>
  <c r="Q14" i="1" s="1"/>
  <c r="P39" i="1"/>
  <c r="Q39" i="1" s="1"/>
  <c r="P15" i="1" l="1"/>
  <c r="Q15" i="1" s="1"/>
  <c r="P40" i="1"/>
  <c r="Q40" i="1" s="1"/>
  <c r="P16" i="1" l="1"/>
  <c r="Q16" i="1" s="1"/>
  <c r="P41" i="1"/>
  <c r="Q41" i="1" s="1"/>
  <c r="P17" i="1" l="1"/>
  <c r="Q17" i="1" s="1"/>
  <c r="P42" i="1"/>
  <c r="Q42" i="1" s="1"/>
  <c r="P18" i="1" l="1"/>
  <c r="Q18" i="1" s="1"/>
  <c r="P43" i="1"/>
  <c r="Q43" i="1" s="1"/>
  <c r="P19" i="1" l="1"/>
  <c r="Q19" i="1" s="1"/>
  <c r="P44" i="1"/>
  <c r="Q44" i="1" s="1"/>
  <c r="P20" i="1" l="1"/>
  <c r="Q20" i="1" s="1"/>
  <c r="P45" i="1"/>
  <c r="Q45" i="1" s="1"/>
  <c r="P21" i="1" l="1"/>
  <c r="Q21" i="1" s="1"/>
  <c r="P46" i="1"/>
  <c r="Q46" i="1" s="1"/>
</calcChain>
</file>

<file path=xl/sharedStrings.xml><?xml version="1.0" encoding="utf-8"?>
<sst xmlns="http://schemas.openxmlformats.org/spreadsheetml/2006/main" count="81" uniqueCount="22">
  <si>
    <t>Defect</t>
  </si>
  <si>
    <t>Damage</t>
  </si>
  <si>
    <t>Burr</t>
  </si>
  <si>
    <t>Hole undersize</t>
  </si>
  <si>
    <t>Crack</t>
  </si>
  <si>
    <t>Dent</t>
  </si>
  <si>
    <t>Hole oversize</t>
  </si>
  <si>
    <t>Length NOK</t>
  </si>
  <si>
    <t>Bend</t>
  </si>
  <si>
    <t>Wrinkle</t>
  </si>
  <si>
    <t>Spot miss</t>
  </si>
  <si>
    <t>Weld burn</t>
  </si>
  <si>
    <t>Weld pin hole</t>
  </si>
  <si>
    <t>Waviness</t>
  </si>
  <si>
    <t>Loose fitment</t>
  </si>
  <si>
    <t>Weld crack</t>
  </si>
  <si>
    <t>Quantity</t>
  </si>
  <si>
    <t>Cummulative Quantity</t>
  </si>
  <si>
    <t>% cumulative</t>
  </si>
  <si>
    <t>Total</t>
  </si>
  <si>
    <t>scratch</t>
  </si>
  <si>
    <t>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</si>
</sst>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295414820796693E-2"/>
          <c:y val="0.1964755294115183"/>
          <c:w val="0.84931216542548693"/>
          <c:h val="0.533218798991706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Sheet1!$O$30</c:f>
              <c:strCache>
                <c:ptCount val="1"/>
                <c:pt idx="0">
                  <c:v>Quantity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Sheet1!$N$31:$N$46</c:f>
              <c:strCache>
                <c:ptCount val="16"/>
                <c:pt idx="0">
                  <c:v>Crack</c:v>
                </c:pt>
                <c:pt idx="1">
                  <c:v>Hole oversize</c:v>
                </c:pt>
                <c:pt idx="2">
                  <c:v>Loose fitment</c:v>
                </c:pt>
                <c:pt idx="3">
                  <c:v>Hole undersize</c:v>
                </c:pt>
                <c:pt idx="4">
                  <c:v>scratch</c:v>
                </c:pt>
                <c:pt idx="5">
                  <c:v>Waviness</c:v>
                </c:pt>
                <c:pt idx="6">
                  <c:v>Dent</c:v>
                </c:pt>
                <c:pt idx="7">
                  <c:v>Burr</c:v>
                </c:pt>
                <c:pt idx="8">
                  <c:v>Spot miss</c:v>
                </c:pt>
                <c:pt idx="9">
                  <c:v>Weld crack</c:v>
                </c:pt>
                <c:pt idx="10">
                  <c:v>Weld burn</c:v>
                </c:pt>
                <c:pt idx="11">
                  <c:v>Length NOK</c:v>
                </c:pt>
                <c:pt idx="12">
                  <c:v>Weld pin hole</c:v>
                </c:pt>
                <c:pt idx="13">
                  <c:v>Damage</c:v>
                </c:pt>
                <c:pt idx="14">
                  <c:v>Bend</c:v>
                </c:pt>
                <c:pt idx="15">
                  <c:v>Wrinkle</c:v>
                </c:pt>
              </c:strCache>
            </c:strRef>
          </c:cat>
          <c:val>
            <c:numRef>
              <c:f>Sheet1!$O$31:$O$46</c:f>
              <c:numCache>
                <c:formatCode>General</c:formatCode>
                <c:ptCount val="16"/>
                <c:pt idx="0">
                  <c:v>660</c:v>
                </c:pt>
                <c:pt idx="1">
                  <c:v>580</c:v>
                </c:pt>
                <c:pt idx="2">
                  <c:v>520</c:v>
                </c:pt>
                <c:pt idx="3">
                  <c:v>354</c:v>
                </c:pt>
                <c:pt idx="4">
                  <c:v>110</c:v>
                </c:pt>
                <c:pt idx="5">
                  <c:v>124</c:v>
                </c:pt>
                <c:pt idx="6">
                  <c:v>104</c:v>
                </c:pt>
                <c:pt idx="7">
                  <c:v>69</c:v>
                </c:pt>
                <c:pt idx="8">
                  <c:v>46</c:v>
                </c:pt>
                <c:pt idx="9">
                  <c:v>44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65-41B2-A37F-437F5B537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754595424"/>
        <c:axId val="754595096"/>
      </c:barChart>
      <c:lineChart>
        <c:grouping val="standard"/>
        <c:varyColors val="0"/>
        <c:ser>
          <c:idx val="1"/>
          <c:order val="1"/>
          <c:tx>
            <c:strRef>
              <c:f>Sheet1!$Q$30</c:f>
              <c:strCache>
                <c:ptCount val="1"/>
                <c:pt idx="0">
                  <c:v>% cumulative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Sheet1!$N$31:$N$46</c:f>
              <c:strCache>
                <c:ptCount val="16"/>
                <c:pt idx="0">
                  <c:v>Crack</c:v>
                </c:pt>
                <c:pt idx="1">
                  <c:v>Hole oversize</c:v>
                </c:pt>
                <c:pt idx="2">
                  <c:v>Loose fitment</c:v>
                </c:pt>
                <c:pt idx="3">
                  <c:v>Hole undersize</c:v>
                </c:pt>
                <c:pt idx="4">
                  <c:v>scratch</c:v>
                </c:pt>
                <c:pt idx="5">
                  <c:v>Waviness</c:v>
                </c:pt>
                <c:pt idx="6">
                  <c:v>Dent</c:v>
                </c:pt>
                <c:pt idx="7">
                  <c:v>Burr</c:v>
                </c:pt>
                <c:pt idx="8">
                  <c:v>Spot miss</c:v>
                </c:pt>
                <c:pt idx="9">
                  <c:v>Weld crack</c:v>
                </c:pt>
                <c:pt idx="10">
                  <c:v>Weld burn</c:v>
                </c:pt>
                <c:pt idx="11">
                  <c:v>Length NOK</c:v>
                </c:pt>
                <c:pt idx="12">
                  <c:v>Weld pin hole</c:v>
                </c:pt>
                <c:pt idx="13">
                  <c:v>Damage</c:v>
                </c:pt>
                <c:pt idx="14">
                  <c:v>Bend</c:v>
                </c:pt>
                <c:pt idx="15">
                  <c:v>Wrinkle</c:v>
                </c:pt>
              </c:strCache>
            </c:strRef>
          </c:cat>
          <c:val>
            <c:numRef>
              <c:f>Sheet1!$Q$31:$Q$46</c:f>
              <c:numCache>
                <c:formatCode>0.00</c:formatCode>
                <c:ptCount val="16"/>
                <c:pt idx="0">
                  <c:v>24.220183486238533</c:v>
                </c:pt>
                <c:pt idx="1">
                  <c:v>45.5045871559633</c:v>
                </c:pt>
                <c:pt idx="2">
                  <c:v>64.587155963302749</c:v>
                </c:pt>
                <c:pt idx="3">
                  <c:v>77.577981651376149</c:v>
                </c:pt>
                <c:pt idx="4">
                  <c:v>81.614678899082563</c:v>
                </c:pt>
                <c:pt idx="5">
                  <c:v>86.165137614678898</c:v>
                </c:pt>
                <c:pt idx="6">
                  <c:v>89.981651376146786</c:v>
                </c:pt>
                <c:pt idx="7">
                  <c:v>92.513761467889907</c:v>
                </c:pt>
                <c:pt idx="8">
                  <c:v>94.201834862385326</c:v>
                </c:pt>
                <c:pt idx="9">
                  <c:v>95.816513761467888</c:v>
                </c:pt>
                <c:pt idx="10">
                  <c:v>96.697247706422019</c:v>
                </c:pt>
                <c:pt idx="11">
                  <c:v>97.577981651376149</c:v>
                </c:pt>
                <c:pt idx="12">
                  <c:v>98.458715596330279</c:v>
                </c:pt>
                <c:pt idx="13">
                  <c:v>98.972477064220186</c:v>
                </c:pt>
                <c:pt idx="14">
                  <c:v>99.486238532110093</c:v>
                </c:pt>
                <c:pt idx="1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5-41B2-A37F-437F5B537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474016"/>
        <c:axId val="763475000"/>
      </c:lineChart>
      <c:catAx>
        <c:axId val="75459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595096"/>
        <c:crosses val="autoZero"/>
        <c:auto val="1"/>
        <c:lblAlgn val="ctr"/>
        <c:lblOffset val="100"/>
        <c:noMultiLvlLbl val="0"/>
      </c:catAx>
      <c:valAx>
        <c:axId val="754595096"/>
        <c:scaling>
          <c:orientation val="minMax"/>
          <c:max val="255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595424"/>
        <c:crosses val="autoZero"/>
        <c:crossBetween val="between"/>
      </c:valAx>
      <c:valAx>
        <c:axId val="763475000"/>
        <c:scaling>
          <c:orientation val="minMax"/>
          <c:max val="10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474016"/>
        <c:crosses val="max"/>
        <c:crossBetween val="between"/>
      </c:valAx>
      <c:catAx>
        <c:axId val="763474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34750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Sheet1!$O$30</c:f>
              <c:strCache>
                <c:ptCount val="1"/>
                <c:pt idx="0">
                  <c:v>Quantity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Sheet1!$N$31:$N$46</c:f>
              <c:strCache>
                <c:ptCount val="16"/>
                <c:pt idx="0">
                  <c:v>Crack</c:v>
                </c:pt>
                <c:pt idx="1">
                  <c:v>Hole oversize</c:v>
                </c:pt>
                <c:pt idx="2">
                  <c:v>Loose fitment</c:v>
                </c:pt>
                <c:pt idx="3">
                  <c:v>Hole undersize</c:v>
                </c:pt>
                <c:pt idx="4">
                  <c:v>scratch</c:v>
                </c:pt>
                <c:pt idx="5">
                  <c:v>Waviness</c:v>
                </c:pt>
                <c:pt idx="6">
                  <c:v>Dent</c:v>
                </c:pt>
                <c:pt idx="7">
                  <c:v>Burr</c:v>
                </c:pt>
                <c:pt idx="8">
                  <c:v>Spot miss</c:v>
                </c:pt>
                <c:pt idx="9">
                  <c:v>Weld crack</c:v>
                </c:pt>
                <c:pt idx="10">
                  <c:v>Weld burn</c:v>
                </c:pt>
                <c:pt idx="11">
                  <c:v>Length NOK</c:v>
                </c:pt>
                <c:pt idx="12">
                  <c:v>Weld pin hole</c:v>
                </c:pt>
                <c:pt idx="13">
                  <c:v>Damage</c:v>
                </c:pt>
                <c:pt idx="14">
                  <c:v>Bend</c:v>
                </c:pt>
                <c:pt idx="15">
                  <c:v>Wrinkle</c:v>
                </c:pt>
              </c:strCache>
            </c:strRef>
          </c:cat>
          <c:val>
            <c:numRef>
              <c:f>Sheet1!$O$31:$O$46</c:f>
              <c:numCache>
                <c:formatCode>General</c:formatCode>
                <c:ptCount val="16"/>
                <c:pt idx="0">
                  <c:v>660</c:v>
                </c:pt>
                <c:pt idx="1">
                  <c:v>580</c:v>
                </c:pt>
                <c:pt idx="2">
                  <c:v>520</c:v>
                </c:pt>
                <c:pt idx="3">
                  <c:v>354</c:v>
                </c:pt>
                <c:pt idx="4">
                  <c:v>110</c:v>
                </c:pt>
                <c:pt idx="5">
                  <c:v>124</c:v>
                </c:pt>
                <c:pt idx="6">
                  <c:v>104</c:v>
                </c:pt>
                <c:pt idx="7">
                  <c:v>69</c:v>
                </c:pt>
                <c:pt idx="8">
                  <c:v>46</c:v>
                </c:pt>
                <c:pt idx="9">
                  <c:v>44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E-4C9A-95D5-8A2779EE0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7116544"/>
        <c:axId val="867108344"/>
      </c:barChart>
      <c:lineChart>
        <c:grouping val="standard"/>
        <c:varyColors val="0"/>
        <c:ser>
          <c:idx val="1"/>
          <c:order val="1"/>
          <c:tx>
            <c:strRef>
              <c:f>Sheet1!$Q$30</c:f>
              <c:strCache>
                <c:ptCount val="1"/>
                <c:pt idx="0">
                  <c:v>% cumulative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Sheet1!$N$31:$N$46</c:f>
              <c:strCache>
                <c:ptCount val="16"/>
                <c:pt idx="0">
                  <c:v>Crack</c:v>
                </c:pt>
                <c:pt idx="1">
                  <c:v>Hole oversize</c:v>
                </c:pt>
                <c:pt idx="2">
                  <c:v>Loose fitment</c:v>
                </c:pt>
                <c:pt idx="3">
                  <c:v>Hole undersize</c:v>
                </c:pt>
                <c:pt idx="4">
                  <c:v>scratch</c:v>
                </c:pt>
                <c:pt idx="5">
                  <c:v>Waviness</c:v>
                </c:pt>
                <c:pt idx="6">
                  <c:v>Dent</c:v>
                </c:pt>
                <c:pt idx="7">
                  <c:v>Burr</c:v>
                </c:pt>
                <c:pt idx="8">
                  <c:v>Spot miss</c:v>
                </c:pt>
                <c:pt idx="9">
                  <c:v>Weld crack</c:v>
                </c:pt>
                <c:pt idx="10">
                  <c:v>Weld burn</c:v>
                </c:pt>
                <c:pt idx="11">
                  <c:v>Length NOK</c:v>
                </c:pt>
                <c:pt idx="12">
                  <c:v>Weld pin hole</c:v>
                </c:pt>
                <c:pt idx="13">
                  <c:v>Damage</c:v>
                </c:pt>
                <c:pt idx="14">
                  <c:v>Bend</c:v>
                </c:pt>
                <c:pt idx="15">
                  <c:v>Wrinkle</c:v>
                </c:pt>
              </c:strCache>
            </c:strRef>
          </c:cat>
          <c:val>
            <c:numRef>
              <c:f>Sheet1!$Q$31:$Q$46</c:f>
              <c:numCache>
                <c:formatCode>0.00</c:formatCode>
                <c:ptCount val="16"/>
                <c:pt idx="0">
                  <c:v>24.220183486238533</c:v>
                </c:pt>
                <c:pt idx="1">
                  <c:v>45.5045871559633</c:v>
                </c:pt>
                <c:pt idx="2">
                  <c:v>64.587155963302749</c:v>
                </c:pt>
                <c:pt idx="3">
                  <c:v>77.577981651376149</c:v>
                </c:pt>
                <c:pt idx="4">
                  <c:v>81.614678899082563</c:v>
                </c:pt>
                <c:pt idx="5">
                  <c:v>86.165137614678898</c:v>
                </c:pt>
                <c:pt idx="6">
                  <c:v>89.981651376146786</c:v>
                </c:pt>
                <c:pt idx="7">
                  <c:v>92.513761467889907</c:v>
                </c:pt>
                <c:pt idx="8">
                  <c:v>94.201834862385326</c:v>
                </c:pt>
                <c:pt idx="9">
                  <c:v>95.816513761467888</c:v>
                </c:pt>
                <c:pt idx="10">
                  <c:v>96.697247706422019</c:v>
                </c:pt>
                <c:pt idx="11">
                  <c:v>97.577981651376149</c:v>
                </c:pt>
                <c:pt idx="12">
                  <c:v>98.458715596330279</c:v>
                </c:pt>
                <c:pt idx="13">
                  <c:v>98.972477064220186</c:v>
                </c:pt>
                <c:pt idx="14">
                  <c:v>99.486238532110093</c:v>
                </c:pt>
                <c:pt idx="1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E-4C9A-95D5-8A2779EE0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1079600"/>
        <c:axId val="865209624"/>
      </c:lineChart>
      <c:catAx>
        <c:axId val="86711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108344"/>
        <c:crosses val="autoZero"/>
        <c:auto val="1"/>
        <c:lblAlgn val="ctr"/>
        <c:lblOffset val="100"/>
        <c:noMultiLvlLbl val="0"/>
      </c:catAx>
      <c:valAx>
        <c:axId val="86710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116544"/>
        <c:crosses val="autoZero"/>
        <c:crossBetween val="between"/>
      </c:valAx>
      <c:valAx>
        <c:axId val="865209624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1079600"/>
        <c:crosses val="max"/>
        <c:crossBetween val="between"/>
      </c:valAx>
      <c:catAx>
        <c:axId val="651079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5209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</xdr:colOff>
      <xdr:row>5</xdr:row>
      <xdr:rowOff>123826</xdr:rowOff>
    </xdr:from>
    <xdr:to>
      <xdr:col>6</xdr:col>
      <xdr:colOff>561974</xdr:colOff>
      <xdr:row>23</xdr:row>
      <xdr:rowOff>9525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2B5DD23-F6AB-412A-A4A0-7E8D3C601289}"/>
            </a:ext>
          </a:extLst>
        </xdr:cNvPr>
        <xdr:cNvSpPr/>
      </xdr:nvSpPr>
      <xdr:spPr>
        <a:xfrm>
          <a:off x="4838699" y="1266826"/>
          <a:ext cx="504825" cy="3314699"/>
        </a:xfrm>
        <a:prstGeom prst="roundRect">
          <a:avLst/>
        </a:prstGeom>
        <a:noFill/>
        <a:ln w="28575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228601</xdr:colOff>
      <xdr:row>5</xdr:row>
      <xdr:rowOff>152399</xdr:rowOff>
    </xdr:from>
    <xdr:to>
      <xdr:col>9</xdr:col>
      <xdr:colOff>247651</xdr:colOff>
      <xdr:row>9</xdr:row>
      <xdr:rowOff>85724</xdr:rowOff>
    </xdr:to>
    <xdr:sp macro="" textlink="">
      <xdr:nvSpPr>
        <xdr:cNvPr id="4" name="Speech Bubble: Rectangle with Corners Rounded 3">
          <a:extLst>
            <a:ext uri="{FF2B5EF4-FFF2-40B4-BE49-F238E27FC236}">
              <a16:creationId xmlns:a16="http://schemas.microsoft.com/office/drawing/2014/main" id="{4C65913C-E6B5-498A-89EC-7BDDC791F8E7}"/>
            </a:ext>
          </a:extLst>
        </xdr:cNvPr>
        <xdr:cNvSpPr/>
      </xdr:nvSpPr>
      <xdr:spPr>
        <a:xfrm>
          <a:off x="5619751" y="1104899"/>
          <a:ext cx="1238250" cy="695325"/>
        </a:xfrm>
        <a:prstGeom prst="wedgeRoundRectCallout">
          <a:avLst>
            <a:gd name="adj1" fmla="val -66317"/>
            <a:gd name="adj2" fmla="val 71078"/>
            <a:gd name="adj3" fmla="val 16667"/>
          </a:avLst>
        </a:prstGeom>
        <a:noFill/>
        <a:ln w="28575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Sort</a:t>
          </a:r>
          <a:r>
            <a:rPr lang="en-US" sz="1100" baseline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qualtity as largest to smallest</a:t>
          </a:r>
          <a:endParaRPr lang="en-US">
            <a:solidFill>
              <a:schemeClr val="accent1">
                <a:lumMod val="75000"/>
              </a:schemeClr>
            </a:solidFill>
            <a:effectLst/>
          </a:endParaRPr>
        </a:p>
        <a:p>
          <a:pPr algn="ctr"/>
          <a:endParaRPr lang="en-US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 editAs="oneCell">
    <xdr:from>
      <xdr:col>7</xdr:col>
      <xdr:colOff>190500</xdr:colOff>
      <xdr:row>10</xdr:row>
      <xdr:rowOff>145758</xdr:rowOff>
    </xdr:from>
    <xdr:to>
      <xdr:col>12</xdr:col>
      <xdr:colOff>142875</xdr:colOff>
      <xdr:row>22</xdr:row>
      <xdr:rowOff>53506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8BB54EC-4055-49B7-A346-C02650B17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1650" y="2050758"/>
          <a:ext cx="3248025" cy="2193748"/>
        </a:xfrm>
        <a:prstGeom prst="rect">
          <a:avLst/>
        </a:prstGeom>
        <a:ln w="3175" cap="sq">
          <a:solidFill>
            <a:schemeClr val="accent4">
              <a:lumMod val="60000"/>
              <a:lumOff val="40000"/>
            </a:schemeClr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15</xdr:col>
      <xdr:colOff>57149</xdr:colOff>
      <xdr:row>3</xdr:row>
      <xdr:rowOff>66676</xdr:rowOff>
    </xdr:from>
    <xdr:to>
      <xdr:col>16</xdr:col>
      <xdr:colOff>828675</xdr:colOff>
      <xdr:row>21</xdr:row>
      <xdr:rowOff>66676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B08E2E24-EC1F-4C0A-B6A8-BBAD3D762FDC}"/>
            </a:ext>
          </a:extLst>
        </xdr:cNvPr>
        <xdr:cNvSpPr/>
      </xdr:nvSpPr>
      <xdr:spPr>
        <a:xfrm>
          <a:off x="10820399" y="638176"/>
          <a:ext cx="1638301" cy="3619500"/>
        </a:xfrm>
        <a:prstGeom prst="roundRect">
          <a:avLst/>
        </a:prstGeom>
        <a:noFill/>
        <a:ln w="28575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66674</xdr:colOff>
      <xdr:row>28</xdr:row>
      <xdr:rowOff>66677</xdr:rowOff>
    </xdr:from>
    <xdr:to>
      <xdr:col>14</xdr:col>
      <xdr:colOff>752475</xdr:colOff>
      <xdr:row>46</xdr:row>
      <xdr:rowOff>38101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83BCC638-B0ED-4B64-9241-80DBF218E810}"/>
            </a:ext>
          </a:extLst>
        </xdr:cNvPr>
        <xdr:cNvSpPr/>
      </xdr:nvSpPr>
      <xdr:spPr>
        <a:xfrm>
          <a:off x="9972674" y="5591177"/>
          <a:ext cx="685801" cy="3590924"/>
        </a:xfrm>
        <a:prstGeom prst="roundRect">
          <a:avLst/>
        </a:prstGeom>
        <a:noFill/>
        <a:ln w="28575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57149</xdr:colOff>
      <xdr:row>28</xdr:row>
      <xdr:rowOff>28576</xdr:rowOff>
    </xdr:from>
    <xdr:to>
      <xdr:col>16</xdr:col>
      <xdr:colOff>838200</xdr:colOff>
      <xdr:row>46</xdr:row>
      <xdr:rowOff>57150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F7D6DDB3-BF69-4BC1-9EE2-8E2933ADC53B}"/>
            </a:ext>
          </a:extLst>
        </xdr:cNvPr>
        <xdr:cNvSpPr/>
      </xdr:nvSpPr>
      <xdr:spPr>
        <a:xfrm>
          <a:off x="11687174" y="5553076"/>
          <a:ext cx="781051" cy="3648074"/>
        </a:xfrm>
        <a:prstGeom prst="roundRect">
          <a:avLst/>
        </a:prstGeom>
        <a:noFill/>
        <a:ln w="28575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276225</xdr:colOff>
      <xdr:row>25</xdr:row>
      <xdr:rowOff>38100</xdr:rowOff>
    </xdr:from>
    <xdr:to>
      <xdr:col>11</xdr:col>
      <xdr:colOff>352425</xdr:colOff>
      <xdr:row>48</xdr:row>
      <xdr:rowOff>38100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856AAA3-0BC7-459F-90C2-789CE3D49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155109</xdr:colOff>
      <xdr:row>76</xdr:row>
      <xdr:rowOff>96682</xdr:rowOff>
    </xdr:from>
    <xdr:to>
      <xdr:col>5</xdr:col>
      <xdr:colOff>1075984</xdr:colOff>
      <xdr:row>90</xdr:row>
      <xdr:rowOff>172882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F3443840-97B2-4ED3-9C1C-D49D1B76F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171450</xdr:colOff>
      <xdr:row>28</xdr:row>
      <xdr:rowOff>171450</xdr:rowOff>
    </xdr:from>
    <xdr:to>
      <xdr:col>3</xdr:col>
      <xdr:colOff>123825</xdr:colOff>
      <xdr:row>41</xdr:row>
      <xdr:rowOff>152400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95069B2-8457-0F2A-07CB-9ECD5CB1D7F2}"/>
            </a:ext>
          </a:extLst>
        </xdr:cNvPr>
        <xdr:cNvSpPr/>
      </xdr:nvSpPr>
      <xdr:spPr>
        <a:xfrm>
          <a:off x="781050" y="5695950"/>
          <a:ext cx="1790700" cy="2647950"/>
        </a:xfrm>
        <a:prstGeom prst="rect">
          <a:avLst/>
        </a:prstGeom>
        <a:noFill/>
        <a:ln>
          <a:solidFill>
            <a:srgbClr val="C0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26</xdr:row>
      <xdr:rowOff>123825</xdr:rowOff>
    </xdr:from>
    <xdr:to>
      <xdr:col>7</xdr:col>
      <xdr:colOff>514350</xdr:colOff>
      <xdr:row>46</xdr:row>
      <xdr:rowOff>152401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E2E9DA3-D7A6-406D-8FF8-FF1AE1A158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875" t="34770" r="35351" b="12749"/>
        <a:stretch/>
      </xdr:blipFill>
      <xdr:spPr>
        <a:xfrm>
          <a:off x="1038225" y="9267825"/>
          <a:ext cx="3743325" cy="38385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12</xdr:col>
      <xdr:colOff>533400</xdr:colOff>
      <xdr:row>83</xdr:row>
      <xdr:rowOff>76200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A6C3EBE-66B8-4C9D-971F-5652AFFC5B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9670" b="7801"/>
        <a:stretch/>
      </xdr:blipFill>
      <xdr:spPr>
        <a:xfrm>
          <a:off x="0" y="15240000"/>
          <a:ext cx="7848600" cy="6743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66675</xdr:rowOff>
    </xdr:from>
    <xdr:to>
      <xdr:col>17</xdr:col>
      <xdr:colOff>600075</xdr:colOff>
      <xdr:row>121</xdr:row>
      <xdr:rowOff>114301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94039CB-3755-40C9-975A-84CCB63BE4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3516" r="15729" b="12489"/>
        <a:stretch/>
      </xdr:blipFill>
      <xdr:spPr>
        <a:xfrm>
          <a:off x="0" y="23117175"/>
          <a:ext cx="10963275" cy="614362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140</xdr:row>
      <xdr:rowOff>180975</xdr:rowOff>
    </xdr:from>
    <xdr:to>
      <xdr:col>12</xdr:col>
      <xdr:colOff>123825</xdr:colOff>
      <xdr:row>161</xdr:row>
      <xdr:rowOff>152401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29134AF-1CA1-429C-9F33-00999B45C9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979" t="33728" r="42819" b="11968"/>
        <a:stretch/>
      </xdr:blipFill>
      <xdr:spPr>
        <a:xfrm>
          <a:off x="647700" y="26850975"/>
          <a:ext cx="6791325" cy="39719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76200</xdr:rowOff>
    </xdr:from>
    <xdr:to>
      <xdr:col>14</xdr:col>
      <xdr:colOff>47625</xdr:colOff>
      <xdr:row>201</xdr:row>
      <xdr:rowOff>152400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2373A43-BB7F-4D77-B2AC-161FB3DC78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3646" r="34033" b="11968"/>
        <a:stretch/>
      </xdr:blipFill>
      <xdr:spPr>
        <a:xfrm>
          <a:off x="0" y="32270700"/>
          <a:ext cx="8582025" cy="61722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202</xdr:row>
      <xdr:rowOff>161925</xdr:rowOff>
    </xdr:from>
    <xdr:to>
      <xdr:col>13</xdr:col>
      <xdr:colOff>504825</xdr:colOff>
      <xdr:row>236</xdr:row>
      <xdr:rowOff>123825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F47441F-5D8A-451B-A07F-D1B099A282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3946" r="13946"/>
        <a:stretch/>
      </xdr:blipFill>
      <xdr:spPr>
        <a:xfrm>
          <a:off x="171450" y="38642925"/>
          <a:ext cx="8258175" cy="6438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249</xdr:row>
      <xdr:rowOff>104775</xdr:rowOff>
    </xdr:from>
    <xdr:to>
      <xdr:col>21</xdr:col>
      <xdr:colOff>207924</xdr:colOff>
      <xdr:row>281</xdr:row>
      <xdr:rowOff>133351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AA32A86-014B-4088-8A95-CE21209D85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4036" b="12229"/>
        <a:stretch/>
      </xdr:blipFill>
      <xdr:spPr>
        <a:xfrm>
          <a:off x="0" y="53635275"/>
          <a:ext cx="13009524" cy="61245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289</xdr:row>
      <xdr:rowOff>85725</xdr:rowOff>
    </xdr:from>
    <xdr:to>
      <xdr:col>21</xdr:col>
      <xdr:colOff>207924</xdr:colOff>
      <xdr:row>321</xdr:row>
      <xdr:rowOff>152401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BF1708F-D042-4E8C-BFD6-5E7525B97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3776" b="11969"/>
        <a:stretch/>
      </xdr:blipFill>
      <xdr:spPr>
        <a:xfrm>
          <a:off x="0" y="61236225"/>
          <a:ext cx="13009524" cy="61626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329</xdr:row>
      <xdr:rowOff>95250</xdr:rowOff>
    </xdr:from>
    <xdr:to>
      <xdr:col>11</xdr:col>
      <xdr:colOff>285750</xdr:colOff>
      <xdr:row>361</xdr:row>
      <xdr:rowOff>123826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CC64CB9-64DE-4333-B528-218A9EA00E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3907" r="46260" b="12359"/>
        <a:stretch/>
      </xdr:blipFill>
      <xdr:spPr>
        <a:xfrm>
          <a:off x="0" y="68865750"/>
          <a:ext cx="6991350" cy="61245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369</xdr:row>
      <xdr:rowOff>104775</xdr:rowOff>
    </xdr:from>
    <xdr:to>
      <xdr:col>11</xdr:col>
      <xdr:colOff>228600</xdr:colOff>
      <xdr:row>401</xdr:row>
      <xdr:rowOff>57151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AB6D3AF-450B-4BFC-8AB2-0AA8AC1F9D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4037" r="46699" b="13270"/>
        <a:stretch/>
      </xdr:blipFill>
      <xdr:spPr>
        <a:xfrm>
          <a:off x="0" y="76495275"/>
          <a:ext cx="6934200" cy="6048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409</xdr:row>
      <xdr:rowOff>76200</xdr:rowOff>
    </xdr:from>
    <xdr:to>
      <xdr:col>21</xdr:col>
      <xdr:colOff>207924</xdr:colOff>
      <xdr:row>441</xdr:row>
      <xdr:rowOff>76200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5A68138-6B1D-481A-A0D9-245DE5ED00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3646" b="13010"/>
        <a:stretch/>
      </xdr:blipFill>
      <xdr:spPr>
        <a:xfrm>
          <a:off x="0" y="84086700"/>
          <a:ext cx="13009524" cy="609600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461</xdr:row>
      <xdr:rowOff>123825</xdr:rowOff>
    </xdr:from>
    <xdr:to>
      <xdr:col>13</xdr:col>
      <xdr:colOff>504825</xdr:colOff>
      <xdr:row>482</xdr:row>
      <xdr:rowOff>95250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FF844919-AFCE-43EA-816A-0FD387E359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29579" t="33077" r="21879" b="12619"/>
        <a:stretch/>
      </xdr:blipFill>
      <xdr:spPr>
        <a:xfrm>
          <a:off x="2114550" y="87944325"/>
          <a:ext cx="6315075" cy="3971925"/>
        </a:xfrm>
        <a:prstGeom prst="rect">
          <a:avLst/>
        </a:prstGeom>
      </xdr:spPr>
    </xdr:pic>
    <xdr:clientData/>
  </xdr:twoCellAnchor>
  <xdr:twoCellAnchor editAs="oneCell">
    <xdr:from>
      <xdr:col>4</xdr:col>
      <xdr:colOff>590550</xdr:colOff>
      <xdr:row>4</xdr:row>
      <xdr:rowOff>66675</xdr:rowOff>
    </xdr:from>
    <xdr:to>
      <xdr:col>13</xdr:col>
      <xdr:colOff>457200</xdr:colOff>
      <xdr:row>23</xdr:row>
      <xdr:rowOff>114300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A0CA6FA-2F14-46E5-98E8-145F4232A5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29433" t="35162" r="29420" b="14702"/>
        <a:stretch/>
      </xdr:blipFill>
      <xdr:spPr>
        <a:xfrm>
          <a:off x="3028950" y="3686175"/>
          <a:ext cx="5353050" cy="366712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3</xdr:row>
      <xdr:rowOff>95250</xdr:rowOff>
    </xdr:from>
    <xdr:to>
      <xdr:col>4</xdr:col>
      <xdr:colOff>57150</xdr:colOff>
      <xdr:row>22</xdr:row>
      <xdr:rowOff>85725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40EBED3-B562-42D9-B164-F65FCBB2E5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6001" t="34510" r="79034" b="16135"/>
        <a:stretch/>
      </xdr:blipFill>
      <xdr:spPr>
        <a:xfrm>
          <a:off x="542925" y="3524250"/>
          <a:ext cx="1952625" cy="3609975"/>
        </a:xfrm>
        <a:prstGeom prst="rect">
          <a:avLst/>
        </a:prstGeom>
      </xdr:spPr>
    </xdr:pic>
    <xdr:clientData/>
  </xdr:twoCellAnchor>
  <xdr:twoCellAnchor editAs="oneCell">
    <xdr:from>
      <xdr:col>12</xdr:col>
      <xdr:colOff>228599</xdr:colOff>
      <xdr:row>144</xdr:row>
      <xdr:rowOff>171450</xdr:rowOff>
    </xdr:from>
    <xdr:to>
      <xdr:col>17</xdr:col>
      <xdr:colOff>312698</xdr:colOff>
      <xdr:row>157</xdr:row>
      <xdr:rowOff>123825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12E5E9F-6C99-4B53-9616-68A033D44C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75925" t="26044" b="40748"/>
        <a:stretch/>
      </xdr:blipFill>
      <xdr:spPr>
        <a:xfrm>
          <a:off x="7543799" y="27603450"/>
          <a:ext cx="3132099" cy="2428875"/>
        </a:xfrm>
        <a:prstGeom prst="rect">
          <a:avLst/>
        </a:prstGeom>
      </xdr:spPr>
    </xdr:pic>
    <xdr:clientData/>
  </xdr:twoCellAnchor>
  <xdr:twoCellAnchor>
    <xdr:from>
      <xdr:col>8</xdr:col>
      <xdr:colOff>476250</xdr:colOff>
      <xdr:row>153</xdr:row>
      <xdr:rowOff>9525</xdr:rowOff>
    </xdr:from>
    <xdr:to>
      <xdr:col>12</xdr:col>
      <xdr:colOff>95250</xdr:colOff>
      <xdr:row>154</xdr:row>
      <xdr:rowOff>152400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A28F0C4-4372-475D-8B4F-EED6234725E4}"/>
            </a:ext>
          </a:extLst>
        </xdr:cNvPr>
        <xdr:cNvSpPr/>
      </xdr:nvSpPr>
      <xdr:spPr>
        <a:xfrm>
          <a:off x="5353050" y="29156025"/>
          <a:ext cx="2057400" cy="3333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47625</xdr:colOff>
      <xdr:row>155</xdr:row>
      <xdr:rowOff>47625</xdr:rowOff>
    </xdr:from>
    <xdr:to>
      <xdr:col>16</xdr:col>
      <xdr:colOff>276225</xdr:colOff>
      <xdr:row>157</xdr:row>
      <xdr:rowOff>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2817BC71-4374-4C99-AAE8-0C8B0E7B5DAE}"/>
            </a:ext>
          </a:extLst>
        </xdr:cNvPr>
        <xdr:cNvSpPr/>
      </xdr:nvSpPr>
      <xdr:spPr>
        <a:xfrm>
          <a:off x="7972425" y="29575125"/>
          <a:ext cx="2057400" cy="33337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533400</xdr:colOff>
      <xdr:row>161</xdr:row>
      <xdr:rowOff>61915</xdr:rowOff>
    </xdr:from>
    <xdr:to>
      <xdr:col>12</xdr:col>
      <xdr:colOff>242888</xdr:colOff>
      <xdr:row>163</xdr:row>
      <xdr:rowOff>147640</xdr:rowOff>
    </xdr:to>
    <xdr:sp macro="" textlink="">
      <xdr:nvSpPr>
        <xdr:cNvPr id="32" name="Arrow: Right 31">
          <a:extLst>
            <a:ext uri="{FF2B5EF4-FFF2-40B4-BE49-F238E27FC236}">
              <a16:creationId xmlns:a16="http://schemas.microsoft.com/office/drawing/2014/main" id="{25CA2807-A95A-4473-B2CC-80A8F27F0909}"/>
            </a:ext>
          </a:extLst>
        </xdr:cNvPr>
        <xdr:cNvSpPr/>
      </xdr:nvSpPr>
      <xdr:spPr>
        <a:xfrm rot="5400000">
          <a:off x="7165181" y="30806234"/>
          <a:ext cx="466725" cy="319088"/>
        </a:xfrm>
        <a:prstGeom prst="rightArrow">
          <a:avLst>
            <a:gd name="adj1" fmla="val 50000"/>
            <a:gd name="adj2" fmla="val 4999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514350</xdr:colOff>
      <xdr:row>184</xdr:row>
      <xdr:rowOff>19050</xdr:rowOff>
    </xdr:from>
    <xdr:to>
      <xdr:col>10</xdr:col>
      <xdr:colOff>323850</xdr:colOff>
      <xdr:row>196</xdr:row>
      <xdr:rowOff>171450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A5EDF43-59E1-4738-8847-888BE6AADF4D}"/>
            </a:ext>
          </a:extLst>
        </xdr:cNvPr>
        <xdr:cNvSpPr/>
      </xdr:nvSpPr>
      <xdr:spPr>
        <a:xfrm>
          <a:off x="6000750" y="35071050"/>
          <a:ext cx="419100" cy="243840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11</xdr:row>
      <xdr:rowOff>76200</xdr:rowOff>
    </xdr:from>
    <xdr:to>
      <xdr:col>18</xdr:col>
      <xdr:colOff>28575</xdr:colOff>
      <xdr:row>33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18FBF9-94D1-4357-905E-3B8133487A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28" t="29692" r="15436" b="12879"/>
        <a:stretch/>
      </xdr:blipFill>
      <xdr:spPr>
        <a:xfrm>
          <a:off x="914400" y="2171700"/>
          <a:ext cx="10086975" cy="4200525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40</xdr:row>
      <xdr:rowOff>85726</xdr:rowOff>
    </xdr:from>
    <xdr:to>
      <xdr:col>14</xdr:col>
      <xdr:colOff>133351</xdr:colOff>
      <xdr:row>71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14C354-E09F-4C0E-835D-0E6BE70EF0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784" t="3776" r="42745" b="16397"/>
        <a:stretch/>
      </xdr:blipFill>
      <xdr:spPr>
        <a:xfrm>
          <a:off x="1971675" y="7705726"/>
          <a:ext cx="6696076" cy="5838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6803-80E3-4DB5-A528-675901482BC9}">
  <dimension ref="B5:Q47"/>
  <sheetViews>
    <sheetView showGridLines="0" tabSelected="1" zoomScaleNormal="100" workbookViewId="0">
      <selection activeCell="Z16" sqref="Z16"/>
    </sheetView>
  </sheetViews>
  <sheetFormatPr defaultRowHeight="15" x14ac:dyDescent="0.25"/>
  <cols>
    <col min="2" max="2" width="16.7109375" customWidth="1"/>
    <col min="3" max="3" width="10.85546875" customWidth="1"/>
    <col min="6" max="6" width="16.7109375" customWidth="1"/>
    <col min="8" max="8" width="12.85546875" customWidth="1"/>
    <col min="14" max="14" width="14.42578125" bestFit="1" customWidth="1"/>
    <col min="15" max="15" width="12.85546875" customWidth="1"/>
    <col min="16" max="17" width="13" customWidth="1"/>
  </cols>
  <sheetData>
    <row r="5" spans="2:17" ht="30" x14ac:dyDescent="0.25">
      <c r="N5" s="3" t="s">
        <v>0</v>
      </c>
      <c r="O5" s="3" t="s">
        <v>16</v>
      </c>
      <c r="P5" s="4" t="s">
        <v>17</v>
      </c>
      <c r="Q5" s="4" t="s">
        <v>18</v>
      </c>
    </row>
    <row r="6" spans="2:17" x14ac:dyDescent="0.25">
      <c r="N6" s="1" t="s">
        <v>4</v>
      </c>
      <c r="O6" s="2">
        <v>660</v>
      </c>
      <c r="P6" s="2">
        <f>O6</f>
        <v>660</v>
      </c>
      <c r="Q6" s="9">
        <f>P6/2725%</f>
        <v>24.220183486238533</v>
      </c>
    </row>
    <row r="7" spans="2:17" x14ac:dyDescent="0.25">
      <c r="B7" s="3" t="s">
        <v>0</v>
      </c>
      <c r="C7" s="3" t="s">
        <v>16</v>
      </c>
      <c r="F7" s="3" t="s">
        <v>0</v>
      </c>
      <c r="G7" s="3" t="s">
        <v>16</v>
      </c>
      <c r="N7" s="1" t="s">
        <v>6</v>
      </c>
      <c r="O7" s="2">
        <v>580</v>
      </c>
      <c r="P7" s="2">
        <f>O7+P6</f>
        <v>1240</v>
      </c>
      <c r="Q7" s="9">
        <f t="shared" ref="Q7:Q21" si="0">P7/2725%</f>
        <v>45.5045871559633</v>
      </c>
    </row>
    <row r="8" spans="2:17" x14ac:dyDescent="0.25">
      <c r="B8" s="1" t="s">
        <v>1</v>
      </c>
      <c r="C8" s="2">
        <v>14</v>
      </c>
      <c r="F8" s="1" t="s">
        <v>4</v>
      </c>
      <c r="G8" s="2">
        <v>660</v>
      </c>
      <c r="N8" s="1" t="s">
        <v>14</v>
      </c>
      <c r="O8" s="2">
        <v>520</v>
      </c>
      <c r="P8" s="2">
        <f t="shared" ref="P8:P21" si="1">O8+P7</f>
        <v>1760</v>
      </c>
      <c r="Q8" s="9">
        <f t="shared" si="0"/>
        <v>64.587155963302749</v>
      </c>
    </row>
    <row r="9" spans="2:17" x14ac:dyDescent="0.25">
      <c r="B9" s="1" t="s">
        <v>2</v>
      </c>
      <c r="C9" s="2">
        <v>69</v>
      </c>
      <c r="F9" s="1" t="s">
        <v>6</v>
      </c>
      <c r="G9" s="2">
        <v>580</v>
      </c>
      <c r="N9" s="1" t="s">
        <v>3</v>
      </c>
      <c r="O9" s="2">
        <v>354</v>
      </c>
      <c r="P9" s="2">
        <f t="shared" si="1"/>
        <v>2114</v>
      </c>
      <c r="Q9" s="9">
        <f t="shared" si="0"/>
        <v>77.577981651376149</v>
      </c>
    </row>
    <row r="10" spans="2:17" x14ac:dyDescent="0.25">
      <c r="B10" s="1" t="s">
        <v>11</v>
      </c>
      <c r="C10" s="2">
        <v>24</v>
      </c>
      <c r="F10" s="1" t="s">
        <v>14</v>
      </c>
      <c r="G10" s="2">
        <v>520</v>
      </c>
      <c r="N10" s="1" t="s">
        <v>20</v>
      </c>
      <c r="O10" s="2">
        <v>110</v>
      </c>
      <c r="P10" s="2">
        <f t="shared" si="1"/>
        <v>2224</v>
      </c>
      <c r="Q10" s="9">
        <f t="shared" si="0"/>
        <v>81.614678899082563</v>
      </c>
    </row>
    <row r="11" spans="2:17" x14ac:dyDescent="0.25">
      <c r="B11" s="1" t="s">
        <v>3</v>
      </c>
      <c r="C11" s="2">
        <v>354</v>
      </c>
      <c r="F11" s="1" t="s">
        <v>3</v>
      </c>
      <c r="G11" s="2">
        <v>354</v>
      </c>
      <c r="N11" s="1" t="s">
        <v>13</v>
      </c>
      <c r="O11" s="2">
        <v>124</v>
      </c>
      <c r="P11" s="2">
        <f t="shared" si="1"/>
        <v>2348</v>
      </c>
      <c r="Q11" s="9">
        <f t="shared" si="0"/>
        <v>86.165137614678898</v>
      </c>
    </row>
    <row r="12" spans="2:17" x14ac:dyDescent="0.25">
      <c r="B12" s="1" t="s">
        <v>4</v>
      </c>
      <c r="C12" s="2">
        <v>660</v>
      </c>
      <c r="F12" s="1" t="s">
        <v>20</v>
      </c>
      <c r="G12" s="2">
        <v>110</v>
      </c>
      <c r="N12" s="1" t="s">
        <v>5</v>
      </c>
      <c r="O12" s="2">
        <v>104</v>
      </c>
      <c r="P12" s="2">
        <f t="shared" si="1"/>
        <v>2452</v>
      </c>
      <c r="Q12" s="9">
        <f t="shared" si="0"/>
        <v>89.981651376146786</v>
      </c>
    </row>
    <row r="13" spans="2:17" x14ac:dyDescent="0.25">
      <c r="B13" s="1" t="s">
        <v>5</v>
      </c>
      <c r="C13" s="2">
        <v>104</v>
      </c>
      <c r="F13" s="1" t="s">
        <v>13</v>
      </c>
      <c r="G13" s="2">
        <v>124</v>
      </c>
      <c r="N13" s="1" t="s">
        <v>2</v>
      </c>
      <c r="O13" s="2">
        <v>69</v>
      </c>
      <c r="P13" s="2">
        <f t="shared" si="1"/>
        <v>2521</v>
      </c>
      <c r="Q13" s="9">
        <f t="shared" si="0"/>
        <v>92.513761467889907</v>
      </c>
    </row>
    <row r="14" spans="2:17" x14ac:dyDescent="0.25">
      <c r="B14" s="1" t="s">
        <v>6</v>
      </c>
      <c r="C14" s="2">
        <v>580</v>
      </c>
      <c r="F14" s="1" t="s">
        <v>5</v>
      </c>
      <c r="G14" s="2">
        <v>104</v>
      </c>
      <c r="N14" s="1" t="s">
        <v>10</v>
      </c>
      <c r="O14" s="2">
        <v>46</v>
      </c>
      <c r="P14" s="2">
        <f t="shared" si="1"/>
        <v>2567</v>
      </c>
      <c r="Q14" s="9">
        <f t="shared" si="0"/>
        <v>94.201834862385326</v>
      </c>
    </row>
    <row r="15" spans="2:17" x14ac:dyDescent="0.25">
      <c r="B15" s="1" t="s">
        <v>20</v>
      </c>
      <c r="C15" s="2">
        <v>110</v>
      </c>
      <c r="F15" s="1" t="s">
        <v>2</v>
      </c>
      <c r="G15" s="2">
        <v>69</v>
      </c>
      <c r="N15" s="1" t="s">
        <v>15</v>
      </c>
      <c r="O15" s="2">
        <v>44</v>
      </c>
      <c r="P15" s="2">
        <f t="shared" si="1"/>
        <v>2611</v>
      </c>
      <c r="Q15" s="9">
        <f t="shared" si="0"/>
        <v>95.816513761467888</v>
      </c>
    </row>
    <row r="16" spans="2:17" x14ac:dyDescent="0.25">
      <c r="B16" s="1" t="s">
        <v>7</v>
      </c>
      <c r="C16" s="2">
        <v>24</v>
      </c>
      <c r="F16" s="1" t="s">
        <v>10</v>
      </c>
      <c r="G16" s="2">
        <v>46</v>
      </c>
      <c r="N16" s="1" t="s">
        <v>11</v>
      </c>
      <c r="O16" s="2">
        <v>24</v>
      </c>
      <c r="P16" s="2">
        <f t="shared" si="1"/>
        <v>2635</v>
      </c>
      <c r="Q16" s="9">
        <f t="shared" si="0"/>
        <v>96.697247706422019</v>
      </c>
    </row>
    <row r="17" spans="2:17" x14ac:dyDescent="0.25">
      <c r="B17" s="1" t="s">
        <v>8</v>
      </c>
      <c r="C17" s="2">
        <v>14</v>
      </c>
      <c r="F17" s="1" t="s">
        <v>15</v>
      </c>
      <c r="G17" s="2">
        <v>44</v>
      </c>
      <c r="N17" s="1" t="s">
        <v>7</v>
      </c>
      <c r="O17" s="2">
        <v>24</v>
      </c>
      <c r="P17" s="2">
        <f t="shared" si="1"/>
        <v>2659</v>
      </c>
      <c r="Q17" s="9">
        <f t="shared" si="0"/>
        <v>97.577981651376149</v>
      </c>
    </row>
    <row r="18" spans="2:17" x14ac:dyDescent="0.25">
      <c r="B18" s="1" t="s">
        <v>9</v>
      </c>
      <c r="C18" s="2">
        <v>14</v>
      </c>
      <c r="F18" s="1" t="s">
        <v>11</v>
      </c>
      <c r="G18" s="2">
        <v>24</v>
      </c>
      <c r="N18" s="1" t="s">
        <v>12</v>
      </c>
      <c r="O18" s="2">
        <v>24</v>
      </c>
      <c r="P18" s="2">
        <f t="shared" si="1"/>
        <v>2683</v>
      </c>
      <c r="Q18" s="9">
        <f t="shared" si="0"/>
        <v>98.458715596330279</v>
      </c>
    </row>
    <row r="19" spans="2:17" x14ac:dyDescent="0.25">
      <c r="B19" s="1" t="s">
        <v>10</v>
      </c>
      <c r="C19" s="2">
        <v>46</v>
      </c>
      <c r="F19" s="1" t="s">
        <v>7</v>
      </c>
      <c r="G19" s="2">
        <v>24</v>
      </c>
      <c r="N19" s="1" t="s">
        <v>1</v>
      </c>
      <c r="O19" s="2">
        <v>14</v>
      </c>
      <c r="P19" s="2">
        <f t="shared" si="1"/>
        <v>2697</v>
      </c>
      <c r="Q19" s="9">
        <f t="shared" si="0"/>
        <v>98.972477064220186</v>
      </c>
    </row>
    <row r="20" spans="2:17" x14ac:dyDescent="0.25">
      <c r="B20" s="1" t="s">
        <v>12</v>
      </c>
      <c r="C20" s="2">
        <v>24</v>
      </c>
      <c r="F20" s="1" t="s">
        <v>12</v>
      </c>
      <c r="G20" s="2">
        <v>24</v>
      </c>
      <c r="N20" s="1" t="s">
        <v>8</v>
      </c>
      <c r="O20" s="2">
        <v>14</v>
      </c>
      <c r="P20" s="2">
        <f t="shared" si="1"/>
        <v>2711</v>
      </c>
      <c r="Q20" s="9">
        <f t="shared" si="0"/>
        <v>99.486238532110093</v>
      </c>
    </row>
    <row r="21" spans="2:17" x14ac:dyDescent="0.25">
      <c r="B21" s="1" t="s">
        <v>13</v>
      </c>
      <c r="C21" s="2">
        <v>124</v>
      </c>
      <c r="F21" s="1" t="s">
        <v>1</v>
      </c>
      <c r="G21" s="2">
        <v>14</v>
      </c>
      <c r="N21" s="1" t="s">
        <v>9</v>
      </c>
      <c r="O21" s="2">
        <v>14</v>
      </c>
      <c r="P21" s="2">
        <f t="shared" si="1"/>
        <v>2725</v>
      </c>
      <c r="Q21" s="9">
        <f t="shared" si="0"/>
        <v>100</v>
      </c>
    </row>
    <row r="22" spans="2:17" x14ac:dyDescent="0.25">
      <c r="B22" s="1" t="s">
        <v>14</v>
      </c>
      <c r="C22" s="2">
        <v>520</v>
      </c>
      <c r="F22" s="1" t="s">
        <v>8</v>
      </c>
      <c r="G22" s="2">
        <v>14</v>
      </c>
      <c r="N22" s="8" t="s">
        <v>19</v>
      </c>
      <c r="O22" s="5">
        <f>SUM(O6:O21)</f>
        <v>2725</v>
      </c>
    </row>
    <row r="23" spans="2:17" x14ac:dyDescent="0.25">
      <c r="B23" s="1" t="s">
        <v>15</v>
      </c>
      <c r="C23" s="2">
        <v>44</v>
      </c>
      <c r="F23" s="1" t="s">
        <v>9</v>
      </c>
      <c r="G23" s="2">
        <v>14</v>
      </c>
    </row>
    <row r="24" spans="2:17" x14ac:dyDescent="0.25">
      <c r="B24" s="6" t="s">
        <v>19</v>
      </c>
      <c r="C24" s="7">
        <f>SUM(C8:C23)</f>
        <v>2725</v>
      </c>
      <c r="F24" s="8" t="s">
        <v>19</v>
      </c>
      <c r="G24" s="5">
        <f>SUM(G8:G23)</f>
        <v>2725</v>
      </c>
    </row>
    <row r="30" spans="2:17" ht="30" x14ac:dyDescent="0.25">
      <c r="N30" s="3" t="s">
        <v>0</v>
      </c>
      <c r="O30" s="3" t="s">
        <v>16</v>
      </c>
      <c r="P30" s="4" t="s">
        <v>17</v>
      </c>
      <c r="Q30" s="4" t="s">
        <v>18</v>
      </c>
    </row>
    <row r="31" spans="2:17" x14ac:dyDescent="0.25">
      <c r="N31" s="1" t="s">
        <v>4</v>
      </c>
      <c r="O31" s="2">
        <v>660</v>
      </c>
      <c r="P31" s="2">
        <f>O31</f>
        <v>660</v>
      </c>
      <c r="Q31" s="9">
        <f>P31/2725%</f>
        <v>24.220183486238533</v>
      </c>
    </row>
    <row r="32" spans="2:17" x14ac:dyDescent="0.25">
      <c r="N32" s="1" t="s">
        <v>6</v>
      </c>
      <c r="O32" s="2">
        <v>580</v>
      </c>
      <c r="P32" s="2">
        <f>O32+P31</f>
        <v>1240</v>
      </c>
      <c r="Q32" s="9">
        <f t="shared" ref="Q32:Q46" si="2">P32/2725%</f>
        <v>45.5045871559633</v>
      </c>
    </row>
    <row r="33" spans="14:17" x14ac:dyDescent="0.25">
      <c r="N33" s="1" t="s">
        <v>14</v>
      </c>
      <c r="O33" s="2">
        <v>520</v>
      </c>
      <c r="P33" s="2">
        <f t="shared" ref="P33:P46" si="3">O33+P32</f>
        <v>1760</v>
      </c>
      <c r="Q33" s="9">
        <f t="shared" si="2"/>
        <v>64.587155963302749</v>
      </c>
    </row>
    <row r="34" spans="14:17" x14ac:dyDescent="0.25">
      <c r="N34" s="1" t="s">
        <v>3</v>
      </c>
      <c r="O34" s="2">
        <v>354</v>
      </c>
      <c r="P34" s="2">
        <f t="shared" si="3"/>
        <v>2114</v>
      </c>
      <c r="Q34" s="9">
        <f t="shared" si="2"/>
        <v>77.577981651376149</v>
      </c>
    </row>
    <row r="35" spans="14:17" x14ac:dyDescent="0.25">
      <c r="N35" s="1" t="s">
        <v>20</v>
      </c>
      <c r="O35" s="2">
        <v>110</v>
      </c>
      <c r="P35" s="2">
        <f t="shared" si="3"/>
        <v>2224</v>
      </c>
      <c r="Q35" s="9">
        <f t="shared" si="2"/>
        <v>81.614678899082563</v>
      </c>
    </row>
    <row r="36" spans="14:17" x14ac:dyDescent="0.25">
      <c r="N36" s="1" t="s">
        <v>13</v>
      </c>
      <c r="O36" s="2">
        <v>124</v>
      </c>
      <c r="P36" s="2">
        <f t="shared" si="3"/>
        <v>2348</v>
      </c>
      <c r="Q36" s="9">
        <f t="shared" si="2"/>
        <v>86.165137614678898</v>
      </c>
    </row>
    <row r="37" spans="14:17" x14ac:dyDescent="0.25">
      <c r="N37" s="1" t="s">
        <v>5</v>
      </c>
      <c r="O37" s="2">
        <v>104</v>
      </c>
      <c r="P37" s="2">
        <f t="shared" si="3"/>
        <v>2452</v>
      </c>
      <c r="Q37" s="9">
        <f t="shared" si="2"/>
        <v>89.981651376146786</v>
      </c>
    </row>
    <row r="38" spans="14:17" x14ac:dyDescent="0.25">
      <c r="N38" s="1" t="s">
        <v>2</v>
      </c>
      <c r="O38" s="2">
        <v>69</v>
      </c>
      <c r="P38" s="2">
        <f t="shared" si="3"/>
        <v>2521</v>
      </c>
      <c r="Q38" s="9">
        <f t="shared" si="2"/>
        <v>92.513761467889907</v>
      </c>
    </row>
    <row r="39" spans="14:17" x14ac:dyDescent="0.25">
      <c r="N39" s="1" t="s">
        <v>10</v>
      </c>
      <c r="O39" s="2">
        <v>46</v>
      </c>
      <c r="P39" s="2">
        <f t="shared" si="3"/>
        <v>2567</v>
      </c>
      <c r="Q39" s="9">
        <f t="shared" si="2"/>
        <v>94.201834862385326</v>
      </c>
    </row>
    <row r="40" spans="14:17" x14ac:dyDescent="0.25">
      <c r="N40" s="1" t="s">
        <v>15</v>
      </c>
      <c r="O40" s="2">
        <v>44</v>
      </c>
      <c r="P40" s="2">
        <f t="shared" si="3"/>
        <v>2611</v>
      </c>
      <c r="Q40" s="9">
        <f t="shared" si="2"/>
        <v>95.816513761467888</v>
      </c>
    </row>
    <row r="41" spans="14:17" x14ac:dyDescent="0.25">
      <c r="N41" s="1" t="s">
        <v>11</v>
      </c>
      <c r="O41" s="2">
        <v>24</v>
      </c>
      <c r="P41" s="2">
        <f t="shared" si="3"/>
        <v>2635</v>
      </c>
      <c r="Q41" s="9">
        <f t="shared" si="2"/>
        <v>96.697247706422019</v>
      </c>
    </row>
    <row r="42" spans="14:17" x14ac:dyDescent="0.25">
      <c r="N42" s="1" t="s">
        <v>7</v>
      </c>
      <c r="O42" s="2">
        <v>24</v>
      </c>
      <c r="P42" s="2">
        <f t="shared" si="3"/>
        <v>2659</v>
      </c>
      <c r="Q42" s="9">
        <f t="shared" si="2"/>
        <v>97.577981651376149</v>
      </c>
    </row>
    <row r="43" spans="14:17" x14ac:dyDescent="0.25">
      <c r="N43" s="1" t="s">
        <v>12</v>
      </c>
      <c r="O43" s="2">
        <v>24</v>
      </c>
      <c r="P43" s="2">
        <f t="shared" si="3"/>
        <v>2683</v>
      </c>
      <c r="Q43" s="9">
        <f t="shared" si="2"/>
        <v>98.458715596330279</v>
      </c>
    </row>
    <row r="44" spans="14:17" x14ac:dyDescent="0.25">
      <c r="N44" s="1" t="s">
        <v>1</v>
      </c>
      <c r="O44" s="2">
        <v>14</v>
      </c>
      <c r="P44" s="2">
        <f t="shared" si="3"/>
        <v>2697</v>
      </c>
      <c r="Q44" s="9">
        <f t="shared" si="2"/>
        <v>98.972477064220186</v>
      </c>
    </row>
    <row r="45" spans="14:17" x14ac:dyDescent="0.25">
      <c r="N45" s="1" t="s">
        <v>8</v>
      </c>
      <c r="O45" s="2">
        <v>14</v>
      </c>
      <c r="P45" s="2">
        <f t="shared" si="3"/>
        <v>2711</v>
      </c>
      <c r="Q45" s="9">
        <f t="shared" si="2"/>
        <v>99.486238532110093</v>
      </c>
    </row>
    <row r="46" spans="14:17" x14ac:dyDescent="0.25">
      <c r="N46" s="1" t="s">
        <v>9</v>
      </c>
      <c r="O46" s="2">
        <v>14</v>
      </c>
      <c r="P46" s="2">
        <f t="shared" si="3"/>
        <v>2725</v>
      </c>
      <c r="Q46" s="9">
        <f t="shared" si="2"/>
        <v>100</v>
      </c>
    </row>
    <row r="47" spans="14:17" x14ac:dyDescent="0.25">
      <c r="N47" s="8" t="s">
        <v>19</v>
      </c>
      <c r="O47" s="5">
        <f>SUM(O31:O46)</f>
        <v>2725</v>
      </c>
    </row>
  </sheetData>
  <sortState xmlns:xlrd2="http://schemas.microsoft.com/office/spreadsheetml/2017/richdata2" ref="F8:G23">
    <sortCondition descending="1" ref="G8:G23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78813-968C-4AE1-AE0D-9E7E7CCB7A30}">
  <dimension ref="L164"/>
  <sheetViews>
    <sheetView showGridLines="0" topLeftCell="A166" zoomScaleNormal="100" workbookViewId="0">
      <selection activeCell="K32" sqref="K32"/>
    </sheetView>
  </sheetViews>
  <sheetFormatPr defaultRowHeight="15" x14ac:dyDescent="0.25"/>
  <sheetData>
    <row r="164" spans="12:12" x14ac:dyDescent="0.25">
      <c r="L164" t="s">
        <v>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9E75-726C-4F09-BAC4-51F9E95F4184}">
  <dimension ref="A1"/>
  <sheetViews>
    <sheetView workbookViewId="0">
      <selection activeCell="Q35" sqref="Q35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2152ec2e-c0c1-4834-9aa1-dc782ab0e2aa" origin="defaultValue">
  <element uid="id_classification_confidential" value=""/>
</sisl>
</file>

<file path=customXml/itemProps1.xml><?xml version="1.0" encoding="utf-8"?>
<ds:datastoreItem xmlns:ds="http://schemas.openxmlformats.org/officeDocument/2006/customXml" ds:itemID="{0BC58722-F9C2-4E70-9C6E-FA20405DF28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QualityEngineerStuff</dc:creator>
  <cp:lastModifiedBy>Kamlesh Deore</cp:lastModifiedBy>
  <dcterms:created xsi:type="dcterms:W3CDTF">2020-04-18T11:04:53Z</dcterms:created>
  <dcterms:modified xsi:type="dcterms:W3CDTF">2025-10-11T06:02:29Z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6d2c975a-285b-47a0-9c67-995eadb5a295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policy="2152ec2e-c0c1-4834-9aa1-dc782ab0e2aa" origin="defaultValue" xmlns="http://www.boldonj</vt:lpwstr>
  </property>
  <property fmtid="{D5CDD505-2E9C-101B-9397-08002B2CF9AE}" pid="4" name="bjDocumentLabelXML-0">
    <vt:lpwstr>ames.com/2008/01/sie/internal/label"&gt;&lt;element uid="id_classification_confidential" value="" /&gt;&lt;/sisl&gt;</vt:lpwstr>
  </property>
  <property fmtid="{D5CDD505-2E9C-101B-9397-08002B2CF9AE}" pid="5" name="bjDocumentSecurityLabel">
    <vt:lpwstr>I N T E R N A L   &amp;   P A R T N E R S      </vt:lpwstr>
  </property>
  <property fmtid="{D5CDD505-2E9C-101B-9397-08002B2CF9AE}" pid="6" name="Vendor Id">
    <vt:lpwstr>uJy4KfOf</vt:lpwstr>
  </property>
  <property fmtid="{D5CDD505-2E9C-101B-9397-08002B2CF9AE}" pid="7" name="bjSaver">
    <vt:lpwstr>nvKpjqaPsY7HORI1Zel6ymVr9KJ+MGZ0</vt:lpwstr>
  </property>
</Properties>
</file>